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35"/>
  </bookViews>
  <sheets>
    <sheet name="フォーム①個人" sheetId="1" r:id="rId1"/>
    <sheet name="フォーム②法人" sheetId="4" r:id="rId2"/>
  </sheets>
  <definedNames>
    <definedName name="_xlnm.Print_Area" localSheetId="1">フォーム②法人!$A$1:$I$49</definedName>
  </definedNames>
  <calcPr calcId="145621"/>
</workbook>
</file>

<file path=xl/calcChain.xml><?xml version="1.0" encoding="utf-8"?>
<calcChain xmlns="http://schemas.openxmlformats.org/spreadsheetml/2006/main">
  <c r="D32" i="1" l="1"/>
  <c r="E32" i="4" l="1"/>
  <c r="E36" i="1"/>
  <c r="F28" i="4" l="1"/>
  <c r="H32" i="4" s="1"/>
  <c r="D20" i="4" l="1"/>
  <c r="H20" i="4" s="1"/>
  <c r="F28" i="1"/>
  <c r="F29" i="1" l="1"/>
  <c r="F30" i="1" s="1"/>
  <c r="H36" i="1"/>
  <c r="D20" i="1"/>
  <c r="H31" i="1" l="1"/>
  <c r="F31" i="1"/>
  <c r="F33" i="1" s="1"/>
  <c r="H20" i="1"/>
</calcChain>
</file>

<file path=xl/sharedStrings.xml><?xml version="1.0" encoding="utf-8"?>
<sst xmlns="http://schemas.openxmlformats.org/spreadsheetml/2006/main" count="100" uniqueCount="58">
  <si>
    <t>住所</t>
    <rPh sb="0" eb="2">
      <t>ジュウショ</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</si>
  <si>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</si>
  <si>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</si>
  <si>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</si>
  <si>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</si>
  <si>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</si>
  <si>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</si>
  <si>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</si>
  <si>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</si>
  <si>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</si>
  <si>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</si>
  <si>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</si>
  <si>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</si>
  <si>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</si>
  <si>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</si>
  <si>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</si>
  <si>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</si>
  <si>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Ａ　　　（別紙２－４）</t>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</si>
  <si>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</si>
  <si>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</si>
  <si>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</si>
  <si>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</si>
  <si>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</si>
  <si>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</si>
  <si>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</si>
  <si>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</si>
  <si>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円）</t>
    <rPh sb="0" eb="1">
      <t>エン</t>
    </rPh>
    <phoneticPr fontId="2"/>
  </si>
  <si>
    <t>（うち消費税等</t>
    <rPh sb="3" eb="6">
      <t>ショウヒゼイ</t>
    </rPh>
    <rPh sb="6" eb="7">
      <t>トウ</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</si>
  <si>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</si>
  <si>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</si>
  <si>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</si>
  <si>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</si>
  <si>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</si>
  <si>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</si>
  <si>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</si>
  <si>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</si>
  <si>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</si>
  <si>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静岡県経営改善支援センター御中</t>
    <rPh sb="0" eb="2">
      <t>シズオカ</t>
    </rPh>
    <rPh sb="2" eb="3">
      <t>ケン</t>
    </rPh>
    <rPh sb="3" eb="5">
      <t>ケイエイ</t>
    </rPh>
    <rPh sb="5" eb="7">
      <t>カイゼン</t>
    </rPh>
    <rPh sb="7" eb="9">
      <t>シエン</t>
    </rPh>
    <rPh sb="13" eb="15">
      <t>オンチュウ</t>
    </rPh>
    <phoneticPr fontId="2"/>
  </si>
  <si>
    <t>(フリガナ)</t>
    <phoneticPr fontId="2"/>
  </si>
  <si>
    <t>（消費税８％用）</t>
    <rPh sb="1" eb="4">
      <t>ショウヒゼイ</t>
    </rPh>
    <rPh sb="6" eb="7">
      <t>ヨウ</t>
    </rPh>
    <phoneticPr fontId="2"/>
  </si>
  <si>
    <t>部分のみ入力すると自動計算されます</t>
    <rPh sb="0" eb="2">
      <t>ブブン</t>
    </rPh>
    <rPh sb="4" eb="6">
      <t>ニュウリョク</t>
    </rPh>
    <rPh sb="9" eb="11">
      <t>ジドウ</t>
    </rPh>
    <rPh sb="11" eb="13">
      <t>ケイサン</t>
    </rPh>
    <phoneticPr fontId="2"/>
  </si>
  <si>
    <r>
      <t>但し、</t>
    </r>
    <r>
      <rPr>
        <sz val="11"/>
        <color rgb="FFFF0000"/>
        <rFont val="ＭＳ Ｐゴシック"/>
        <family val="3"/>
        <charset val="128"/>
        <scheme val="minor"/>
      </rPr>
      <t>○○○株式会社</t>
    </r>
    <r>
      <rPr>
        <sz val="11"/>
        <color theme="1"/>
        <rFont val="ＭＳ Ｐゴシック"/>
        <family val="2"/>
        <charset val="128"/>
        <scheme val="minor"/>
      </rPr>
      <t>経営改善計画策定支援に係る費用支払として</t>
    </r>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</si>
  <si>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</si>
  <si>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</si>
  <si>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t xml:space="preserve">        　　　　　　　印</t>
    <rPh sb="15" eb="16">
      <t>イン</t>
    </rPh>
    <phoneticPr fontId="2"/>
  </si>
  <si>
    <t xml:space="preserve">        　　　　　　印</t>
    <rPh sb="14" eb="15">
      <t>イン</t>
    </rPh>
    <phoneticPr fontId="2"/>
  </si>
  <si>
    <t>　　　　（利用申請使用印）</t>
    <rPh sb="5" eb="7">
      <t>リヨウ</t>
    </rPh>
    <rPh sb="7" eb="9">
      <t>シンセイ</t>
    </rPh>
    <rPh sb="9" eb="11">
      <t>シヨウ</t>
    </rPh>
    <rPh sb="11" eb="12">
      <t>イン</t>
    </rPh>
    <phoneticPr fontId="2"/>
  </si>
  <si>
    <t>代表者名</t>
    <rPh sb="0" eb="3">
      <t>ダイヒョウシャ</t>
    </rPh>
    <rPh sb="3" eb="4">
      <t>メイ</t>
    </rPh>
    <phoneticPr fontId="2"/>
  </si>
  <si>
    <t>Ｃ＝Ａ－Ｂ</t>
    <phoneticPr fontId="2"/>
  </si>
  <si>
    <t>Ｄ＝Ｃ×８／１０８</t>
    <phoneticPr fontId="2"/>
  </si>
  <si>
    <t>Ｅ＝Ｃ－Ｄ</t>
    <phoneticPr fontId="2"/>
  </si>
  <si>
    <t>Ｇ＝Ｃ－Ｆ</t>
    <phoneticPr fontId="2"/>
  </si>
  <si>
    <t>個人・源泉税率</t>
    <rPh sb="0" eb="2">
      <t>コジン</t>
    </rPh>
    <rPh sb="3" eb="5">
      <t>ゲンセン</t>
    </rPh>
    <rPh sb="5" eb="6">
      <t>ゼイ</t>
    </rPh>
    <rPh sb="6" eb="7">
      <t>リツ</t>
    </rPh>
    <phoneticPr fontId="2"/>
  </si>
  <si>
    <t>確認印</t>
    <rPh sb="0" eb="3">
      <t>カクニンイン</t>
    </rPh>
    <phoneticPr fontId="2"/>
  </si>
  <si>
    <t>検印</t>
    <rPh sb="0" eb="2">
      <t>ケンイン</t>
    </rPh>
    <phoneticPr fontId="2"/>
  </si>
  <si>
    <t>センター使用欄</t>
    <rPh sb="4" eb="6">
      <t>シヨウ</t>
    </rPh>
    <rPh sb="6" eb="7">
      <t>ラン</t>
    </rPh>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</si>
  <si>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</si>
  <si>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令和　　年　　月　　日</t>
    <rPh sb="0" eb="1">
      <t>レイ</t>
    </rPh>
    <rPh sb="1" eb="2">
      <t>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</si>
</sst>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5" fillId="0" borderId="0" xfId="0" applyFont="1" applyBorder="1" applyProtection="1">
      <alignment vertical="center"/>
      <protection locked="0"/>
    </xf>
    <xf numFmtId="0" fontId="6" fillId="0" borderId="0" xfId="0" applyFont="1" applyBorder="1" applyProtection="1">
      <alignment vertical="center"/>
      <protection locked="0"/>
    </xf>
    <xf numFmtId="0" fontId="3" fillId="0" borderId="0" xfId="0" applyFont="1" applyAlignmen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38" fontId="0" fillId="0" borderId="0" xfId="0" applyNumberFormat="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0" fontId="0" fillId="3" borderId="0" xfId="0" applyFill="1" applyProtection="1">
      <alignment vertical="center"/>
      <protection locked="0"/>
    </xf>
    <xf numFmtId="176" fontId="0" fillId="0" borderId="0" xfId="0" applyNumberFormat="1" applyProtection="1">
      <alignment vertical="center"/>
    </xf>
    <xf numFmtId="38" fontId="0" fillId="0" borderId="0" xfId="1" applyFont="1" applyProtection="1">
      <alignment vertical="center"/>
    </xf>
    <xf numFmtId="38" fontId="1" fillId="0" borderId="0" xfId="1" applyFont="1" applyAlignment="1" applyProtection="1">
      <alignment horizontal="right" vertical="center"/>
    </xf>
    <xf numFmtId="0" fontId="0" fillId="0" borderId="0" xfId="0" applyProtection="1">
      <alignment vertical="center"/>
    </xf>
    <xf numFmtId="38" fontId="0" fillId="3" borderId="0" xfId="1" applyFont="1" applyFill="1" applyProtection="1">
      <alignment vertical="center"/>
    </xf>
    <xf numFmtId="0" fontId="9" fillId="0" borderId="0" xfId="0" applyFont="1" applyProtection="1">
      <alignment vertical="center"/>
      <protection locked="0"/>
    </xf>
    <xf numFmtId="0" fontId="8" fillId="0" borderId="0" xfId="0" applyFont="1" applyBorder="1" applyProtection="1">
      <alignment vertical="center"/>
      <protection locked="0"/>
    </xf>
    <xf numFmtId="3" fontId="4" fillId="0" borderId="0" xfId="0" applyNumberFormat="1" applyFont="1" applyAlignment="1" applyProtection="1">
      <alignment vertical="center" shrinkToFit="1"/>
    </xf>
    <xf numFmtId="0" fontId="6" fillId="0" borderId="9" xfId="0" applyFont="1" applyBorder="1" applyAlignment="1" applyProtection="1">
      <alignment horizontal="center" vertical="center"/>
      <protection locked="0"/>
    </xf>
    <xf numFmtId="0" fontId="0" fillId="0" borderId="0" xfId="0" applyAlignment="1" applyProtection="1">
      <alignment horizontal="left" vertical="center" shrinkToFit="1"/>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6"/>
  <sheetViews>
    <sheetView tabSelected="1" topLeftCell="A34" workbookViewId="0">
      <selection activeCell="K30" sqref="K30"/>
    </sheetView>
  </sheetViews>
  <sheetFormatPr defaultRowHeight="13.5" x14ac:dyDescent="0.15"/>
  <cols>
    <col min="1" max="3" width="9" style="1"/>
    <col min="4" max="4" width="11.625" style="1" customWidth="1"/>
    <col min="5" max="5" width="9.375" style="1" customWidth="1"/>
    <col min="6" max="6" width="9.25" style="1" bestFit="1" customWidth="1"/>
    <col min="7" max="7" width="11.875" style="1" customWidth="1"/>
    <col min="8" max="8" width="16.125" style="1" customWidth="1"/>
    <col min="9" max="9" width="3.625" style="1" customWidth="1"/>
    <col min="10" max="16384" width="9" style="1"/>
  </cols>
  <sheetData>
    <row r="1" spans="1:9" ht="21" x14ac:dyDescent="0.15">
      <c r="A1" s="2" t="s">
        <v>7</v>
      </c>
      <c r="F1" s="3"/>
      <c r="G1" s="22" t="s">
        <v>40</v>
      </c>
    </row>
    <row r="2" spans="1:9" ht="21" x14ac:dyDescent="0.15">
      <c r="A2" s="2" t="s">
        <v>39</v>
      </c>
      <c r="F2" s="4"/>
      <c r="G2" s="4"/>
      <c r="H2" s="4"/>
    </row>
    <row r="3" spans="1:9" x14ac:dyDescent="0.15">
      <c r="F3" s="5"/>
      <c r="G3" s="6"/>
      <c r="H3" s="4"/>
    </row>
    <row r="6" spans="1:9" x14ac:dyDescent="0.15">
      <c r="A6" s="1" t="s">
        <v>37</v>
      </c>
      <c r="G6" s="1" t="s">
        <v>57</v>
      </c>
    </row>
    <row r="8" spans="1:9" ht="21" x14ac:dyDescent="0.15">
      <c r="C8" s="2"/>
      <c r="D8" s="7" t="s">
        <v>32</v>
      </c>
      <c r="E8" s="7"/>
    </row>
    <row r="12" spans="1:9" x14ac:dyDescent="0.15">
      <c r="C12" s="1" t="s">
        <v>0</v>
      </c>
      <c r="E12" s="8"/>
      <c r="F12" s="9"/>
      <c r="G12" s="9"/>
      <c r="H12" s="9"/>
      <c r="I12" s="10"/>
    </row>
    <row r="13" spans="1:9" x14ac:dyDescent="0.15">
      <c r="E13" s="11"/>
      <c r="F13" s="4"/>
      <c r="G13" s="4"/>
      <c r="H13" s="4"/>
      <c r="I13" s="12"/>
    </row>
    <row r="14" spans="1:9" x14ac:dyDescent="0.15">
      <c r="C14" s="1" t="s">
        <v>42</v>
      </c>
      <c r="E14" s="11"/>
      <c r="F14" s="4" t="s">
        <v>1</v>
      </c>
      <c r="G14" s="4"/>
      <c r="H14" s="4" t="s">
        <v>45</v>
      </c>
      <c r="I14" s="12"/>
    </row>
    <row r="15" spans="1:9" x14ac:dyDescent="0.15">
      <c r="E15" s="11"/>
      <c r="F15" s="4"/>
      <c r="G15" s="4"/>
      <c r="H15" s="4"/>
      <c r="I15" s="12"/>
    </row>
    <row r="16" spans="1:9" x14ac:dyDescent="0.15">
      <c r="B16" s="13"/>
      <c r="E16" s="14"/>
      <c r="F16" s="15"/>
      <c r="G16" s="15"/>
      <c r="H16" s="15" t="s">
        <v>43</v>
      </c>
      <c r="I16" s="16"/>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2" t="s">
        <v>2</v>
      </c>
      <c r="C20" s="17"/>
      <c r="D20" s="32">
        <f>+F28</f>
        <v>300000</v>
      </c>
      <c r="E20" s="1" t="s">
        <v>3</v>
      </c>
      <c r="F20" s="1" t="s">
        <v>27</v>
      </c>
      <c r="H20" s="25">
        <f>+F29</f>
        <v>22222</v>
      </c>
      <c r="I20" s="1" t="s">
        <v>26</v>
      </c>
    </row>
    <row r="22" spans="2:9" x14ac:dyDescent="0.15">
      <c r="B22" s="1" t="s">
        <v>41</v>
      </c>
    </row>
    <row r="24" spans="2:9" x14ac:dyDescent="0.15">
      <c r="B24" s="1" t="s">
        <v>4</v>
      </c>
    </row>
    <row r="26" spans="2:9" x14ac:dyDescent="0.15">
      <c r="C26" s="1" t="s">
        <v>30</v>
      </c>
      <c r="F26" s="18">
        <v>450000</v>
      </c>
      <c r="G26" s="1" t="s">
        <v>3</v>
      </c>
      <c r="H26" s="1" t="s">
        <v>17</v>
      </c>
    </row>
    <row r="27" spans="2:9" x14ac:dyDescent="0.15">
      <c r="C27" s="1" t="s">
        <v>5</v>
      </c>
      <c r="F27" s="19">
        <v>150000</v>
      </c>
      <c r="G27" s="1" t="s">
        <v>3</v>
      </c>
      <c r="H27" s="1" t="s">
        <v>6</v>
      </c>
    </row>
    <row r="28" spans="2:9" x14ac:dyDescent="0.15">
      <c r="C28" s="1" t="s">
        <v>21</v>
      </c>
      <c r="F28" s="26">
        <f>F26-F27</f>
        <v>300000</v>
      </c>
      <c r="G28" s="1" t="s">
        <v>3</v>
      </c>
      <c r="H28" s="1" t="s">
        <v>48</v>
      </c>
    </row>
    <row r="29" spans="2:9" x14ac:dyDescent="0.15">
      <c r="C29" s="1" t="s">
        <v>22</v>
      </c>
      <c r="F29" s="26">
        <f>ROUNDDOWN((F28/1.08)*0.08,0)</f>
        <v>22222</v>
      </c>
      <c r="G29" s="1" t="s">
        <v>14</v>
      </c>
      <c r="H29" s="1" t="s">
        <v>49</v>
      </c>
    </row>
    <row r="30" spans="2:9" x14ac:dyDescent="0.15">
      <c r="C30" s="1" t="s">
        <v>23</v>
      </c>
      <c r="F30" s="26">
        <f>+F28-F29</f>
        <v>277778</v>
      </c>
      <c r="G30" s="1" t="s">
        <v>14</v>
      </c>
      <c r="H30" s="1" t="s">
        <v>50</v>
      </c>
    </row>
    <row r="31" spans="2:9" x14ac:dyDescent="0.15">
      <c r="C31" s="1" t="s">
        <v>24</v>
      </c>
      <c r="F31" s="26">
        <f>IF(F30&gt;1000000,(ROUNDDOWN(1000000*10.21%,0)+ROUNDDOWN((F30-1000000)*20.42%,0)),ROUNDDOWN(F30*10.21%,0))</f>
        <v>28361</v>
      </c>
      <c r="G31" s="1" t="s">
        <v>14</v>
      </c>
      <c r="H31" s="34" t="str">
        <f>IF(F30&gt;1000000,"F=100万円×10.21%+(E-100万円)×20.42%","Ｆ＝Ｅ×１０．２１％")</f>
        <v>Ｆ＝Ｅ×１０．２１％</v>
      </c>
      <c r="I31" s="34"/>
    </row>
    <row r="32" spans="2:9" x14ac:dyDescent="0.15">
      <c r="D32" s="28" t="str">
        <f>IF(F30&gt;1000000,"※100万円を超える部分は20.42％","")</f>
        <v/>
      </c>
      <c r="F32" s="20"/>
    </row>
    <row r="33" spans="2:9" x14ac:dyDescent="0.15">
      <c r="C33" s="1" t="s">
        <v>25</v>
      </c>
      <c r="F33" s="27">
        <f>+F28-F31</f>
        <v>271639</v>
      </c>
      <c r="G33" s="1" t="s">
        <v>14</v>
      </c>
      <c r="H33" s="1" t="s">
        <v>51</v>
      </c>
    </row>
    <row r="35" spans="2:9" x14ac:dyDescent="0.15">
      <c r="B35" s="1" t="s">
        <v>35</v>
      </c>
      <c r="C35" s="1" t="s">
        <v>12</v>
      </c>
      <c r="E35" s="19">
        <v>450000</v>
      </c>
      <c r="F35" s="1" t="s">
        <v>3</v>
      </c>
    </row>
    <row r="36" spans="2:9" x14ac:dyDescent="0.15">
      <c r="B36" s="1" t="s">
        <v>36</v>
      </c>
      <c r="C36" s="21" t="s">
        <v>13</v>
      </c>
      <c r="E36" s="29">
        <f>IF((ROUNDDOWN(E35*2/3,0))&gt;2000000,2000000,ROUNDDOWN(E35*2/3,0))</f>
        <v>300000</v>
      </c>
      <c r="F36" s="1" t="s">
        <v>16</v>
      </c>
      <c r="G36" s="22" t="s">
        <v>29</v>
      </c>
      <c r="H36" s="29">
        <f>+F28</f>
        <v>300000</v>
      </c>
      <c r="I36" s="1" t="s">
        <v>15</v>
      </c>
    </row>
    <row r="37" spans="2:9" x14ac:dyDescent="0.15">
      <c r="C37" s="1" t="s">
        <v>19</v>
      </c>
      <c r="G37" s="23"/>
      <c r="H37" s="24"/>
    </row>
    <row r="38" spans="2:9" x14ac:dyDescent="0.15">
      <c r="C38" s="1" t="s">
        <v>28</v>
      </c>
    </row>
    <row r="42" spans="2:9" x14ac:dyDescent="0.15">
      <c r="D42" s="1" t="s">
        <v>8</v>
      </c>
      <c r="E42" s="1" t="s">
        <v>9</v>
      </c>
    </row>
    <row r="44" spans="2:9" x14ac:dyDescent="0.15">
      <c r="D44" s="1" t="s">
        <v>10</v>
      </c>
      <c r="E44" s="8" t="s">
        <v>38</v>
      </c>
      <c r="F44" s="9"/>
      <c r="G44" s="10"/>
    </row>
    <row r="45" spans="2:9" x14ac:dyDescent="0.15">
      <c r="E45" s="14" t="s">
        <v>1</v>
      </c>
      <c r="F45" s="15"/>
      <c r="G45" s="16"/>
    </row>
    <row r="47" spans="2:9" x14ac:dyDescent="0.15">
      <c r="C47" s="1" t="s">
        <v>56</v>
      </c>
    </row>
    <row r="48" spans="2:9" x14ac:dyDescent="0.15">
      <c r="C48" s="1" t="s">
        <v>34</v>
      </c>
    </row>
    <row r="51" spans="2:3" x14ac:dyDescent="0.15">
      <c r="B51" s="36" t="s">
        <v>55</v>
      </c>
      <c r="C51" s="37"/>
    </row>
    <row r="52" spans="2:3" x14ac:dyDescent="0.15">
      <c r="B52" s="35" t="s">
        <v>52</v>
      </c>
      <c r="C52" s="35"/>
    </row>
    <row r="53" spans="2:3" x14ac:dyDescent="0.15">
      <c r="B53" s="33" t="s">
        <v>53</v>
      </c>
      <c r="C53" s="33" t="s">
        <v>54</v>
      </c>
    </row>
    <row r="54" spans="2:3" x14ac:dyDescent="0.15">
      <c r="B54" s="35"/>
      <c r="C54" s="35"/>
    </row>
    <row r="55" spans="2:3" x14ac:dyDescent="0.15">
      <c r="B55" s="35"/>
      <c r="C55" s="35"/>
    </row>
    <row r="56" spans="2:3" x14ac:dyDescent="0.15">
      <c r="B56" s="35"/>
      <c r="C56" s="35"/>
    </row>
  </sheetData>
  <sheetProtection sheet="1" objects="1" scenarios="1"/>
  <mergeCells count="5">
    <mergeCell ref="H31:I31"/>
    <mergeCell ref="B52:C52"/>
    <mergeCell ref="B54:B56"/>
    <mergeCell ref="C54:C56"/>
    <mergeCell ref="B51:C5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6"/>
  <sheetViews>
    <sheetView topLeftCell="A25" workbookViewId="0">
      <selection activeCell="K8" sqref="K8"/>
    </sheetView>
  </sheetViews>
  <sheetFormatPr defaultRowHeight="13.5" x14ac:dyDescent="0.15"/>
  <cols>
    <col min="1" max="2" width="9" style="1"/>
    <col min="3" max="3" width="8.25" style="1" customWidth="1"/>
    <col min="4" max="4" width="11.625" style="1" customWidth="1"/>
    <col min="5" max="5" width="9.125" style="1" customWidth="1"/>
    <col min="6" max="6" width="9.25" style="1" customWidth="1"/>
    <col min="7" max="7" width="11.25" style="1" customWidth="1"/>
    <col min="8" max="8" width="17.625" style="1" customWidth="1"/>
    <col min="9" max="9" width="5" style="1" customWidth="1"/>
    <col min="10" max="16384" width="9" style="1"/>
  </cols>
  <sheetData>
    <row r="1" spans="1:9" ht="21" x14ac:dyDescent="0.15">
      <c r="A1" s="2" t="s">
        <v>11</v>
      </c>
      <c r="B1" s="30"/>
      <c r="C1" s="30"/>
      <c r="F1" s="3"/>
      <c r="G1" s="22" t="s">
        <v>40</v>
      </c>
    </row>
    <row r="2" spans="1:9" ht="21" x14ac:dyDescent="0.15">
      <c r="A2" s="2" t="s">
        <v>39</v>
      </c>
      <c r="F2" s="4"/>
      <c r="G2" s="4"/>
      <c r="H2" s="4"/>
    </row>
    <row r="3" spans="1:9" x14ac:dyDescent="0.15">
      <c r="F3" s="5"/>
      <c r="G3" s="6"/>
      <c r="H3" s="4"/>
    </row>
    <row r="6" spans="1:9" x14ac:dyDescent="0.15">
      <c r="A6" s="1" t="s">
        <v>37</v>
      </c>
      <c r="G6" s="1" t="s">
        <v>57</v>
      </c>
    </row>
    <row r="8" spans="1:9" ht="21" x14ac:dyDescent="0.15">
      <c r="C8" s="2"/>
      <c r="D8" s="7" t="s">
        <v>32</v>
      </c>
      <c r="E8" s="7"/>
    </row>
    <row r="11" spans="1:9" x14ac:dyDescent="0.15">
      <c r="E11" s="4"/>
    </row>
    <row r="12" spans="1:9" x14ac:dyDescent="0.15">
      <c r="C12" s="1" t="s">
        <v>0</v>
      </c>
      <c r="E12" s="8"/>
      <c r="F12" s="9"/>
      <c r="G12" s="9"/>
      <c r="H12" s="9"/>
      <c r="I12" s="10"/>
    </row>
    <row r="13" spans="1:9" x14ac:dyDescent="0.15">
      <c r="E13" s="11"/>
      <c r="F13" s="4"/>
      <c r="G13" s="4"/>
      <c r="H13" s="4"/>
      <c r="I13" s="12"/>
    </row>
    <row r="14" spans="1:9" x14ac:dyDescent="0.15">
      <c r="C14" s="1" t="s">
        <v>42</v>
      </c>
      <c r="E14" s="11"/>
      <c r="F14" s="4" t="s">
        <v>1</v>
      </c>
      <c r="G14" s="4"/>
      <c r="H14" s="4" t="s">
        <v>44</v>
      </c>
      <c r="I14" s="12"/>
    </row>
    <row r="15" spans="1:9" x14ac:dyDescent="0.15">
      <c r="E15" s="11"/>
      <c r="F15" s="4"/>
      <c r="G15" s="4"/>
      <c r="H15" s="4"/>
      <c r="I15" s="12"/>
    </row>
    <row r="16" spans="1:9" x14ac:dyDescent="0.15">
      <c r="E16" s="11"/>
      <c r="F16" s="4" t="s">
        <v>47</v>
      </c>
      <c r="G16" s="4"/>
      <c r="H16" s="4" t="s">
        <v>46</v>
      </c>
      <c r="I16" s="12"/>
    </row>
    <row r="17" spans="2:9" x14ac:dyDescent="0.15">
      <c r="E17" s="14"/>
      <c r="F17" s="15"/>
      <c r="G17" s="15"/>
      <c r="H17" s="15"/>
      <c r="I17" s="16"/>
    </row>
    <row r="18" spans="2:9" x14ac:dyDescent="0.15">
      <c r="E18" s="4"/>
      <c r="F18" s="4"/>
      <c r="G18" s="4"/>
      <c r="H18" s="4"/>
    </row>
    <row r="19" spans="2:9" x14ac:dyDescent="0.15">
      <c r="E19" s="4"/>
      <c r="F19" s="4"/>
      <c r="G19" s="4"/>
    </row>
    <row r="20" spans="2:9" ht="21" x14ac:dyDescent="0.15">
      <c r="B20" s="2" t="s">
        <v>2</v>
      </c>
      <c r="C20" s="17"/>
      <c r="D20" s="32">
        <f>+F28</f>
        <v>300000</v>
      </c>
      <c r="E20" s="1" t="s">
        <v>3</v>
      </c>
      <c r="F20" s="1" t="s">
        <v>27</v>
      </c>
      <c r="H20" s="25">
        <f>ROUNDDOWN((D20/1.08)*0.08,0)</f>
        <v>22222</v>
      </c>
      <c r="I20" s="1" t="s">
        <v>26</v>
      </c>
    </row>
    <row r="22" spans="2:9" x14ac:dyDescent="0.15">
      <c r="B22" s="1" t="s">
        <v>41</v>
      </c>
    </row>
    <row r="24" spans="2:9" x14ac:dyDescent="0.15">
      <c r="B24" s="1" t="s">
        <v>4</v>
      </c>
    </row>
    <row r="26" spans="2:9" x14ac:dyDescent="0.15">
      <c r="C26" s="1" t="s">
        <v>31</v>
      </c>
      <c r="F26" s="18">
        <v>450000</v>
      </c>
      <c r="G26" s="1" t="s">
        <v>3</v>
      </c>
      <c r="H26" s="1" t="s">
        <v>33</v>
      </c>
    </row>
    <row r="27" spans="2:9" x14ac:dyDescent="0.15">
      <c r="C27" s="1" t="s">
        <v>5</v>
      </c>
      <c r="F27" s="19">
        <v>150000</v>
      </c>
      <c r="G27" s="1" t="s">
        <v>3</v>
      </c>
    </row>
    <row r="28" spans="2:9" x14ac:dyDescent="0.15">
      <c r="C28" s="1" t="s">
        <v>20</v>
      </c>
      <c r="F28" s="26">
        <f>+F26-F27</f>
        <v>300000</v>
      </c>
      <c r="G28" s="1" t="s">
        <v>3</v>
      </c>
    </row>
    <row r="29" spans="2:9" x14ac:dyDescent="0.15">
      <c r="F29" s="17"/>
    </row>
    <row r="31" spans="2:9" x14ac:dyDescent="0.15">
      <c r="B31" s="1" t="s">
        <v>35</v>
      </c>
      <c r="C31" s="1" t="s">
        <v>12</v>
      </c>
      <c r="E31" s="19">
        <v>450000</v>
      </c>
      <c r="F31" s="1" t="s">
        <v>3</v>
      </c>
    </row>
    <row r="32" spans="2:9" x14ac:dyDescent="0.15">
      <c r="B32" s="1" t="s">
        <v>36</v>
      </c>
      <c r="C32" s="21" t="s">
        <v>13</v>
      </c>
      <c r="E32" s="29">
        <f>IF((ROUNDDOWN(E31*2/3,0))&gt;2000000,2000000,ROUNDDOWN(E31*2/3,0))</f>
        <v>300000</v>
      </c>
      <c r="F32" s="1" t="s">
        <v>16</v>
      </c>
      <c r="G32" s="22" t="s">
        <v>29</v>
      </c>
      <c r="H32" s="26">
        <f>+F28</f>
        <v>300000</v>
      </c>
      <c r="I32" s="1" t="s">
        <v>3</v>
      </c>
    </row>
    <row r="33" spans="3:8" x14ac:dyDescent="0.15">
      <c r="C33" s="1" t="s">
        <v>19</v>
      </c>
      <c r="G33" s="23"/>
      <c r="H33" s="24"/>
    </row>
    <row r="34" spans="3:8" x14ac:dyDescent="0.15">
      <c r="C34" s="1" t="s">
        <v>18</v>
      </c>
    </row>
    <row r="39" spans="3:8" x14ac:dyDescent="0.15">
      <c r="D39" s="1" t="s">
        <v>8</v>
      </c>
      <c r="E39" s="1" t="s">
        <v>9</v>
      </c>
    </row>
    <row r="41" spans="3:8" x14ac:dyDescent="0.15">
      <c r="D41" s="1" t="s">
        <v>10</v>
      </c>
      <c r="E41" s="8" t="s">
        <v>38</v>
      </c>
      <c r="F41" s="9"/>
      <c r="G41" s="9"/>
      <c r="H41" s="10"/>
    </row>
    <row r="42" spans="3:8" x14ac:dyDescent="0.15">
      <c r="D42" s="31"/>
      <c r="E42" s="14" t="s">
        <v>1</v>
      </c>
      <c r="F42" s="15"/>
      <c r="G42" s="15"/>
      <c r="H42" s="16"/>
    </row>
    <row r="45" spans="3:8" x14ac:dyDescent="0.15">
      <c r="C45" s="1" t="s">
        <v>56</v>
      </c>
    </row>
    <row r="46" spans="3:8" x14ac:dyDescent="0.15">
      <c r="C46" s="1" t="s">
        <v>34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フォーム①個人</vt:lpstr>
      <vt:lpstr>フォーム②法人</vt:lpstr>
      <vt:lpstr>フォーム②法人!Print_Area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tmano</cp:lastModifiedBy>
  <cp:lastPrinted>2018-12-25T06:33:30Z</cp:lastPrinted>
  <dcterms:created xsi:type="dcterms:W3CDTF">2013-06-13T07:02:21Z</dcterms:created>
  <dcterms:modified xsi:type="dcterms:W3CDTF">2019-09-26T05:16:10Z</dcterms:modified>
</cp:coreProperties>
</file>